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5030" windowHeight="9075" activeTab="0"/>
  </bookViews>
  <sheets>
    <sheet name="Таблица 1" sheetId="1" r:id="rId1"/>
  </sheets>
  <definedNames>
    <definedName name="_xlnm.Print_Area" localSheetId="0">'Таблица 1'!$A$1:$E$50</definedName>
  </definedNames>
  <calcPr fullCalcOnLoad="1"/>
</workbook>
</file>

<file path=xl/sharedStrings.xml><?xml version="1.0" encoding="utf-8"?>
<sst xmlns="http://schemas.openxmlformats.org/spreadsheetml/2006/main" count="38" uniqueCount="38">
  <si>
    <t>Начисленная зарплата работников</t>
  </si>
  <si>
    <t>ФСЗН - 35%</t>
  </si>
  <si>
    <t xml:space="preserve">Чрезвычайный + взнос в ФЗН, всего 5 % </t>
  </si>
  <si>
    <t>Итого налогов на зарплату</t>
  </si>
  <si>
    <t xml:space="preserve">Зарплата + налоги на зарплату </t>
  </si>
  <si>
    <t>Материалы</t>
  </si>
  <si>
    <t xml:space="preserve">Себестоимость </t>
  </si>
  <si>
    <t>Местные налоги из прибыли - 5%</t>
  </si>
  <si>
    <t>Себестоимость + прибыль</t>
  </si>
  <si>
    <t>Единый платеж в местн. бюджет -2,5%</t>
  </si>
  <si>
    <t>Отчисл. в респ. фонд поддержки с/х производителей и пользователями дорог -2%</t>
  </si>
  <si>
    <t xml:space="preserve">ИТОГО без НДС </t>
  </si>
  <si>
    <t>НДС 20%</t>
  </si>
  <si>
    <t>ВЫРУЧКА</t>
  </si>
  <si>
    <t xml:space="preserve"> - из них изымается до реализации продукции</t>
  </si>
  <si>
    <t>Амортизация основных средств (условно)</t>
  </si>
  <si>
    <t xml:space="preserve"> - в % от общей суммы налоговых изъятий</t>
  </si>
  <si>
    <t>Таблица 1</t>
  </si>
  <si>
    <t>НАЛОГИ В БЕЛАРУСИ в 2003 году</t>
  </si>
  <si>
    <t>Для предприятий группы</t>
  </si>
  <si>
    <r>
      <t>А</t>
    </r>
    <r>
      <rPr>
        <sz val="12"/>
        <rFont val="Arial Cyr"/>
        <family val="2"/>
      </rPr>
      <t>) для предприятия с высокой материалоемкостью продукции (напр., машиностроение);</t>
    </r>
  </si>
  <si>
    <r>
      <t>Б</t>
    </r>
    <r>
      <rPr>
        <sz val="12"/>
        <rFont val="Arial Cyr"/>
        <family val="2"/>
      </rPr>
      <t>) для предприятия с высокой трудоемкостью продукции (например, наука).</t>
    </r>
  </si>
  <si>
    <r>
      <t>В)</t>
    </r>
    <r>
      <rPr>
        <sz val="12"/>
        <rFont val="Arial Cyr"/>
        <family val="0"/>
      </rPr>
      <t xml:space="preserve"> в среднем (например, легкая промышленность).</t>
    </r>
  </si>
  <si>
    <t>Налог на прибыль  - 30%</t>
  </si>
  <si>
    <t>В том числе при покупке материал., сырья, комплектующих (входящий НДС)</t>
  </si>
  <si>
    <t>Прибыль (~15% в выручке)</t>
  </si>
  <si>
    <t>Прибыль после налогов (чистая прибыль)</t>
  </si>
  <si>
    <t>Чистая прибыль в сумме выручки, %</t>
  </si>
  <si>
    <t xml:space="preserve">Налоги в % от выручки </t>
  </si>
  <si>
    <t>Всего налогов и платежей в выручке *)</t>
  </si>
  <si>
    <t>А</t>
  </si>
  <si>
    <t>Б</t>
  </si>
  <si>
    <t xml:space="preserve">     В условных единицах. Сумма материальных и трудовых затрат принята = 100 ед.</t>
  </si>
  <si>
    <t xml:space="preserve">В </t>
  </si>
  <si>
    <t xml:space="preserve">*) Примечания:  </t>
  </si>
  <si>
    <t>2. Не учитывались еще налоги: из заработной платы, экологический, на недвижимость, с продаж автомобильного  топлива, отчисления в инновационные фонды,  за землю, таможенные пошлины и сборы.</t>
  </si>
  <si>
    <t>3. В случае убытка у налогоплательщика удельный вес  налогов,  изымаемых у него до факта реализации им продукции, существенно возрастает.  См. далее таблицу 2.</t>
  </si>
  <si>
    <t>1. Выделен желтым цветом вариант расчетного примера к тексту концепции.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</si>
</sst>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7">
    <font>
      <sz val="10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4"/>
      <name val="Arial Cyr"/>
      <family val="0"/>
    </font>
    <font>
      <b/>
      <u val="single"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/>
    </xf>
    <xf numFmtId="164" fontId="4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/>
    </xf>
    <xf numFmtId="16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4" fontId="6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75" zoomScaleNormal="75" zoomScaleSheetLayoutView="75" workbookViewId="0" topLeftCell="A1">
      <selection activeCell="B44" sqref="B44:E46"/>
    </sheetView>
  </sheetViews>
  <sheetFormatPr defaultColWidth="9.00390625" defaultRowHeight="12.75"/>
  <cols>
    <col min="1" max="1" width="4.75390625" style="1" customWidth="1"/>
    <col min="2" max="2" width="55.25390625" style="1" customWidth="1"/>
    <col min="3" max="3" width="12.125" style="1" customWidth="1"/>
    <col min="4" max="4" width="13.625" style="3" customWidth="1"/>
    <col min="5" max="5" width="12.25390625" style="3" customWidth="1"/>
    <col min="6" max="16384" width="9.125" style="1" customWidth="1"/>
  </cols>
  <sheetData>
    <row r="1" spans="3:4" ht="19.5" customHeight="1">
      <c r="C1" s="2"/>
      <c r="D1" s="37" t="s">
        <v>17</v>
      </c>
    </row>
    <row r="2" ht="12" customHeight="1">
      <c r="C2" s="2"/>
    </row>
    <row r="3" spans="1:5" s="7" customFormat="1" ht="15.75">
      <c r="A3" s="4"/>
      <c r="B3" s="4" t="s">
        <v>18</v>
      </c>
      <c r="C3" s="4"/>
      <c r="D3" s="5"/>
      <c r="E3" s="6"/>
    </row>
    <row r="4" spans="1:5" s="7" customFormat="1" ht="8.25" customHeight="1">
      <c r="A4" s="4"/>
      <c r="B4" s="4"/>
      <c r="C4" s="4"/>
      <c r="D4" s="5"/>
      <c r="E4" s="6"/>
    </row>
    <row r="5" spans="1:5" s="7" customFormat="1" ht="7.5" customHeight="1">
      <c r="A5" s="4"/>
      <c r="B5" s="4"/>
      <c r="C5" s="4"/>
      <c r="D5" s="5"/>
      <c r="E5" s="6"/>
    </row>
    <row r="6" spans="1:6" s="9" customFormat="1" ht="15">
      <c r="A6" s="1" t="s">
        <v>32</v>
      </c>
      <c r="D6" s="1"/>
      <c r="E6" s="3"/>
      <c r="F6" s="8"/>
    </row>
    <row r="7" spans="1:6" s="9" customFormat="1" ht="15.75">
      <c r="A7" s="19" t="s">
        <v>20</v>
      </c>
      <c r="D7" s="1"/>
      <c r="E7" s="3"/>
      <c r="F7" s="8"/>
    </row>
    <row r="8" spans="1:6" s="9" customFormat="1" ht="15.75">
      <c r="A8" s="19" t="s">
        <v>21</v>
      </c>
      <c r="D8" s="1"/>
      <c r="E8" s="3"/>
      <c r="F8" s="8"/>
    </row>
    <row r="9" spans="1:6" s="9" customFormat="1" ht="15.75">
      <c r="A9" s="31" t="s">
        <v>22</v>
      </c>
      <c r="D9" s="1"/>
      <c r="E9" s="3"/>
      <c r="F9" s="8"/>
    </row>
    <row r="10" spans="1:5" s="9" customFormat="1" ht="15">
      <c r="A10" s="1"/>
      <c r="B10" s="10"/>
      <c r="C10" s="1"/>
      <c r="D10" s="3"/>
      <c r="E10" s="8"/>
    </row>
    <row r="11" spans="1:5" s="9" customFormat="1" ht="15">
      <c r="A11" s="1"/>
      <c r="B11" s="10"/>
      <c r="C11" s="45" t="s">
        <v>19</v>
      </c>
      <c r="D11" s="46"/>
      <c r="E11" s="47"/>
    </row>
    <row r="12" spans="1:5" s="7" customFormat="1" ht="18" customHeight="1">
      <c r="A12" s="11"/>
      <c r="B12" s="20"/>
      <c r="C12" s="30" t="s">
        <v>30</v>
      </c>
      <c r="D12" s="29" t="s">
        <v>31</v>
      </c>
      <c r="E12" s="38" t="s">
        <v>33</v>
      </c>
    </row>
    <row r="13" spans="1:5" s="9" customFormat="1" ht="18" customHeight="1">
      <c r="A13" s="21">
        <v>1</v>
      </c>
      <c r="B13" s="36" t="s">
        <v>0</v>
      </c>
      <c r="C13" s="12">
        <v>10</v>
      </c>
      <c r="D13" s="12">
        <v>90</v>
      </c>
      <c r="E13" s="42">
        <v>50</v>
      </c>
    </row>
    <row r="14" spans="1:5" s="9" customFormat="1" ht="18" customHeight="1">
      <c r="A14" s="21">
        <v>2</v>
      </c>
      <c r="B14" s="22" t="s">
        <v>1</v>
      </c>
      <c r="C14" s="13">
        <f>C13*0.35</f>
        <v>3.5</v>
      </c>
      <c r="D14" s="13">
        <f>D13*0.35</f>
        <v>31.499999999999996</v>
      </c>
      <c r="E14" s="39">
        <f>E13*0.35</f>
        <v>17.5</v>
      </c>
    </row>
    <row r="15" spans="1:5" s="9" customFormat="1" ht="18" customHeight="1">
      <c r="A15" s="21">
        <v>3</v>
      </c>
      <c r="B15" s="22" t="s">
        <v>2</v>
      </c>
      <c r="C15" s="13">
        <f>C13*0.05</f>
        <v>0.5</v>
      </c>
      <c r="D15" s="13">
        <f>D13*0.05</f>
        <v>4.5</v>
      </c>
      <c r="E15" s="39">
        <f>E13*0.05</f>
        <v>2.5</v>
      </c>
    </row>
    <row r="16" spans="1:5" s="9" customFormat="1" ht="18" customHeight="1">
      <c r="A16" s="21">
        <v>4</v>
      </c>
      <c r="B16" s="22" t="s">
        <v>3</v>
      </c>
      <c r="C16" s="13">
        <f>SUM(C14:C15)</f>
        <v>4</v>
      </c>
      <c r="D16" s="13">
        <f>SUM(D14:D15)</f>
        <v>36</v>
      </c>
      <c r="E16" s="39">
        <f>SUM(E14:E15)</f>
        <v>20</v>
      </c>
    </row>
    <row r="17" spans="1:5" s="9" customFormat="1" ht="18" customHeight="1">
      <c r="A17" s="21">
        <v>5</v>
      </c>
      <c r="B17" s="22" t="s">
        <v>4</v>
      </c>
      <c r="C17" s="13">
        <f>C13+C16</f>
        <v>14</v>
      </c>
      <c r="D17" s="13">
        <f>D13+D16</f>
        <v>126</v>
      </c>
      <c r="E17" s="39">
        <f>E13+E16</f>
        <v>70</v>
      </c>
    </row>
    <row r="18" spans="1:5" s="9" customFormat="1" ht="18" customHeight="1">
      <c r="A18" s="21">
        <v>6</v>
      </c>
      <c r="B18" s="36" t="s">
        <v>5</v>
      </c>
      <c r="C18" s="12">
        <f>100-C13</f>
        <v>90</v>
      </c>
      <c r="D18" s="12">
        <f>100-D13</f>
        <v>10</v>
      </c>
      <c r="E18" s="42">
        <f>100-E13</f>
        <v>50</v>
      </c>
    </row>
    <row r="19" spans="1:5" s="9" customFormat="1" ht="18" customHeight="1">
      <c r="A19" s="21">
        <v>7</v>
      </c>
      <c r="B19" s="22" t="s">
        <v>15</v>
      </c>
      <c r="C19" s="28">
        <v>2</v>
      </c>
      <c r="D19" s="28">
        <v>1</v>
      </c>
      <c r="E19" s="40">
        <v>1.5</v>
      </c>
    </row>
    <row r="20" spans="1:5" s="9" customFormat="1" ht="18" customHeight="1">
      <c r="A20" s="21">
        <v>8</v>
      </c>
      <c r="B20" s="23" t="s">
        <v>6</v>
      </c>
      <c r="C20" s="13">
        <f>SUM(C17:C19)</f>
        <v>106</v>
      </c>
      <c r="D20" s="13">
        <f>SUM(D17:D19)</f>
        <v>137</v>
      </c>
      <c r="E20" s="39">
        <f>SUM(E17:E19)</f>
        <v>121.5</v>
      </c>
    </row>
    <row r="21" spans="1:5" s="9" customFormat="1" ht="18" customHeight="1">
      <c r="A21" s="21">
        <v>9</v>
      </c>
      <c r="B21" s="24" t="s">
        <v>25</v>
      </c>
      <c r="C21" s="32">
        <v>53.25</v>
      </c>
      <c r="D21" s="32">
        <v>22.25</v>
      </c>
      <c r="E21" s="39">
        <f>E20*0.3107</f>
        <v>37.750049999999995</v>
      </c>
    </row>
    <row r="22" spans="1:5" s="9" customFormat="1" ht="18" customHeight="1">
      <c r="A22" s="21">
        <v>10</v>
      </c>
      <c r="B22" s="22" t="s">
        <v>23</v>
      </c>
      <c r="C22" s="13">
        <f>C21*0.3</f>
        <v>15.975</v>
      </c>
      <c r="D22" s="13">
        <f>D21*0.3</f>
        <v>6.675</v>
      </c>
      <c r="E22" s="39">
        <f>E21*0.3</f>
        <v>11.325014999999999</v>
      </c>
    </row>
    <row r="23" spans="1:5" s="9" customFormat="1" ht="18" customHeight="1">
      <c r="A23" s="21">
        <v>11</v>
      </c>
      <c r="B23" s="22" t="s">
        <v>7</v>
      </c>
      <c r="C23" s="13">
        <f>(C21-C22)*0.05</f>
        <v>1.86375</v>
      </c>
      <c r="D23" s="13">
        <f>(D21-D22)*0.05</f>
        <v>0.77875</v>
      </c>
      <c r="E23" s="39">
        <f>(E21-E22)*0.05</f>
        <v>1.3212517499999998</v>
      </c>
    </row>
    <row r="24" spans="1:5" s="9" customFormat="1" ht="18" customHeight="1">
      <c r="A24" s="21">
        <v>12</v>
      </c>
      <c r="B24" s="36" t="s">
        <v>26</v>
      </c>
      <c r="C24" s="18">
        <f>C21-C22-C23</f>
        <v>35.411249999999995</v>
      </c>
      <c r="D24" s="18">
        <f>D21-D22-D23</f>
        <v>14.796249999999999</v>
      </c>
      <c r="E24" s="51">
        <f>E21-E22-E23</f>
        <v>25.103783249999996</v>
      </c>
    </row>
    <row r="25" spans="1:5" s="9" customFormat="1" ht="18" customHeight="1">
      <c r="A25" s="21">
        <v>13</v>
      </c>
      <c r="B25" s="23" t="s">
        <v>8</v>
      </c>
      <c r="C25" s="13">
        <f>SUM(C20:C21)</f>
        <v>159.25</v>
      </c>
      <c r="D25" s="13">
        <f>SUM(D20:D21)</f>
        <v>159.25</v>
      </c>
      <c r="E25" s="39">
        <f>SUM(E20:E21)</f>
        <v>159.25005</v>
      </c>
    </row>
    <row r="26" spans="1:5" s="9" customFormat="1" ht="18" customHeight="1">
      <c r="A26" s="21">
        <v>14</v>
      </c>
      <c r="B26" s="22" t="s">
        <v>9</v>
      </c>
      <c r="C26" s="13">
        <f>C25*0.025/0.975</f>
        <v>4.083333333333334</v>
      </c>
      <c r="D26" s="13">
        <f>D25*0.025/0.975</f>
        <v>4.083333333333334</v>
      </c>
      <c r="E26" s="39">
        <f>E25*0.025/0.975</f>
        <v>4.083334615384615</v>
      </c>
    </row>
    <row r="27" spans="1:5" s="9" customFormat="1" ht="30">
      <c r="A27" s="21">
        <v>15</v>
      </c>
      <c r="B27" s="22" t="s">
        <v>10</v>
      </c>
      <c r="C27" s="13">
        <f>(C25+C26)*0.02/0.98</f>
        <v>3.333333333333334</v>
      </c>
      <c r="D27" s="13">
        <f>(D25+D26)*0.02/0.98</f>
        <v>3.333333333333334</v>
      </c>
      <c r="E27" s="39">
        <f>(E25+E26)*0.02/0.98</f>
        <v>3.3333343799058084</v>
      </c>
    </row>
    <row r="28" spans="1:5" s="9" customFormat="1" ht="18" customHeight="1">
      <c r="A28" s="21">
        <v>16</v>
      </c>
      <c r="B28" s="23" t="s">
        <v>11</v>
      </c>
      <c r="C28" s="13">
        <f>SUM(C25:C27)</f>
        <v>166.66666666666669</v>
      </c>
      <c r="D28" s="13">
        <f>SUM(D25:D27)</f>
        <v>166.66666666666669</v>
      </c>
      <c r="E28" s="39">
        <f>SUM(E25:E27)</f>
        <v>166.6667189952904</v>
      </c>
    </row>
    <row r="29" spans="1:5" s="9" customFormat="1" ht="18" customHeight="1">
      <c r="A29" s="21">
        <v>17</v>
      </c>
      <c r="B29" s="23" t="s">
        <v>12</v>
      </c>
      <c r="C29" s="13">
        <f>C28*0.2</f>
        <v>33.333333333333336</v>
      </c>
      <c r="D29" s="13">
        <f>D28*0.2</f>
        <v>33.333333333333336</v>
      </c>
      <c r="E29" s="39">
        <f>E28*0.2</f>
        <v>33.333343799058085</v>
      </c>
    </row>
    <row r="30" spans="1:5" s="9" customFormat="1" ht="32.25" customHeight="1">
      <c r="A30" s="21">
        <v>18</v>
      </c>
      <c r="B30" s="22" t="s">
        <v>24</v>
      </c>
      <c r="C30" s="13">
        <f>C18*0.2</f>
        <v>18</v>
      </c>
      <c r="D30" s="13">
        <f>D18*0.2</f>
        <v>2</v>
      </c>
      <c r="E30" s="39">
        <f>E18*0.2</f>
        <v>10</v>
      </c>
    </row>
    <row r="31" spans="1:5" s="9" customFormat="1" ht="18" customHeight="1">
      <c r="A31" s="21">
        <v>19</v>
      </c>
      <c r="B31" s="34" t="s">
        <v>29</v>
      </c>
      <c r="C31" s="18">
        <f>C16+C22+C23+C26+C27+C29</f>
        <v>62.588750000000005</v>
      </c>
      <c r="D31" s="18">
        <f>D16+D22+D23+D26+D27+D29</f>
        <v>84.20375000000001</v>
      </c>
      <c r="E31" s="51">
        <f>E16+E22+E23+E26+E27+E29</f>
        <v>73.39627954434852</v>
      </c>
    </row>
    <row r="32" spans="1:5" s="7" customFormat="1" ht="18" customHeight="1">
      <c r="A32" s="21">
        <v>20</v>
      </c>
      <c r="B32" s="25" t="s">
        <v>13</v>
      </c>
      <c r="C32" s="12">
        <f>SUM(C28:C29)</f>
        <v>200.00000000000003</v>
      </c>
      <c r="D32" s="12">
        <f>SUM(D28:D29)</f>
        <v>200.00000000000003</v>
      </c>
      <c r="E32" s="42">
        <f>SUM(E28:E29)</f>
        <v>200.00006279434848</v>
      </c>
    </row>
    <row r="33" spans="1:5" s="17" customFormat="1" ht="18" customHeight="1">
      <c r="A33" s="26">
        <v>21</v>
      </c>
      <c r="B33" s="27" t="s">
        <v>27</v>
      </c>
      <c r="C33" s="28">
        <f>C24/C32*100</f>
        <v>17.705624999999994</v>
      </c>
      <c r="D33" s="28">
        <f>D24/D32*100</f>
        <v>7.3981249999999985</v>
      </c>
      <c r="E33" s="40">
        <f>E24/E32*100</f>
        <v>12.551887684061953</v>
      </c>
    </row>
    <row r="34" spans="1:5" s="9" customFormat="1" ht="18" customHeight="1">
      <c r="A34" s="26">
        <v>22</v>
      </c>
      <c r="B34" s="27" t="s">
        <v>28</v>
      </c>
      <c r="C34" s="28">
        <f>C31/C32*100</f>
        <v>31.294374999999995</v>
      </c>
      <c r="D34" s="28">
        <f>D31/D32*100</f>
        <v>42.101875</v>
      </c>
      <c r="E34" s="40">
        <f>E31/E32*100</f>
        <v>36.69812824999899</v>
      </c>
    </row>
    <row r="35" spans="1:5" s="9" customFormat="1" ht="18" customHeight="1">
      <c r="A35" s="21"/>
      <c r="B35" s="35" t="s">
        <v>14</v>
      </c>
      <c r="C35" s="28">
        <f>C16+C30</f>
        <v>22</v>
      </c>
      <c r="D35" s="28">
        <f>D16+D30</f>
        <v>38</v>
      </c>
      <c r="E35" s="40">
        <f>E16+E30</f>
        <v>30</v>
      </c>
    </row>
    <row r="36" spans="1:5" s="9" customFormat="1" ht="18" customHeight="1">
      <c r="A36" s="21"/>
      <c r="B36" s="35" t="s">
        <v>16</v>
      </c>
      <c r="C36" s="33">
        <f>C35/C31*100</f>
        <v>35.15008687663518</v>
      </c>
      <c r="D36" s="33">
        <f>D35/D31*100</f>
        <v>45.12863144456155</v>
      </c>
      <c r="E36" s="41">
        <f>E35/E31*100</f>
        <v>40.87400640229043</v>
      </c>
    </row>
    <row r="37" spans="1:3" ht="15.75" customHeight="1">
      <c r="A37" s="14"/>
      <c r="B37" s="14"/>
      <c r="C37" s="15"/>
    </row>
    <row r="38" spans="1:3" ht="15" customHeight="1">
      <c r="A38" s="14"/>
      <c r="B38" s="14" t="s">
        <v>34</v>
      </c>
      <c r="C38" s="15"/>
    </row>
    <row r="39" spans="1:3" ht="18.75" customHeight="1">
      <c r="A39" s="14"/>
      <c r="B39" s="14" t="s">
        <v>37</v>
      </c>
      <c r="C39" s="15"/>
    </row>
    <row r="40" spans="1:3" ht="15" customHeight="1" hidden="1">
      <c r="A40" s="14"/>
      <c r="B40" s="14"/>
      <c r="C40" s="15"/>
    </row>
    <row r="41" spans="1:5" ht="15.75" customHeight="1">
      <c r="A41" s="14"/>
      <c r="B41" s="52" t="s">
        <v>35</v>
      </c>
      <c r="C41" s="43"/>
      <c r="D41" s="44"/>
      <c r="E41" s="44"/>
    </row>
    <row r="42" spans="1:5" ht="12" customHeight="1">
      <c r="A42" s="16"/>
      <c r="B42" s="43"/>
      <c r="C42" s="43"/>
      <c r="D42" s="44"/>
      <c r="E42" s="44"/>
    </row>
    <row r="43" spans="1:5" ht="15.75" customHeight="1">
      <c r="A43" s="16"/>
      <c r="B43" s="43"/>
      <c r="C43" s="43"/>
      <c r="D43" s="44"/>
      <c r="E43" s="44"/>
    </row>
    <row r="44" spans="2:5" ht="15">
      <c r="B44" s="48" t="s">
        <v>36</v>
      </c>
      <c r="C44" s="49"/>
      <c r="D44" s="50"/>
      <c r="E44" s="50"/>
    </row>
    <row r="45" spans="2:5" ht="15">
      <c r="B45" s="49"/>
      <c r="C45" s="49"/>
      <c r="D45" s="50"/>
      <c r="E45" s="50"/>
    </row>
    <row r="46" spans="2:5" ht="2.25" customHeight="1">
      <c r="B46" s="49"/>
      <c r="C46" s="49"/>
      <c r="D46" s="50"/>
      <c r="E46" s="50"/>
    </row>
  </sheetData>
  <mergeCells count="3">
    <mergeCell ref="B41:E43"/>
    <mergeCell ref="C11:E11"/>
    <mergeCell ref="B44:E46"/>
  </mergeCells>
  <printOptions/>
  <pageMargins left="0.7874015748031497" right="0.5905511811023623" top="0.7874015748031497" bottom="0.984251968503937" header="0.5118110236220472" footer="0.5118110236220472"/>
  <pageSetup horizontalDpi="300" verticalDpi="3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</dc:creator>
  <cp:keywords/>
  <dc:description/>
  <cp:lastModifiedBy>Evgeni</cp:lastModifiedBy>
  <cp:lastPrinted>2005-08-12T09:10:55Z</cp:lastPrinted>
  <dcterms:created xsi:type="dcterms:W3CDTF">2003-07-31T08:16:14Z</dcterms:created>
  <dcterms:modified xsi:type="dcterms:W3CDTF">2006-05-12T11:47:49Z</dcterms:modified>
  <cp:category/>
  <cp:version/>
  <cp:contentType/>
  <cp:contentStatus/>
</cp:coreProperties>
</file>